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Lead Employer Service\HR Team\Service Developments-Improvements\AL calculator\"/>
    </mc:Choice>
  </mc:AlternateContent>
  <xr:revisionPtr revIDLastSave="0" documentId="8_{31DCF46D-4149-43C1-9BDC-A39645627AA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ver Page - How To Use" sheetId="6" r:id="rId1"/>
    <sheet name="AFC Whole Year" sheetId="4" r:id="rId2"/>
    <sheet name="AFC Partial Yea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4" l="1"/>
  <c r="N7" i="5"/>
  <c r="G7" i="5"/>
  <c r="P7" i="5"/>
  <c r="O7" i="5" l="1"/>
  <c r="K7" i="4"/>
  <c r="L7" i="4" s="1"/>
  <c r="M7" i="4" s="1"/>
  <c r="N7" i="4" l="1"/>
  <c r="O7" i="4" s="1"/>
  <c r="Q7" i="4" s="1"/>
  <c r="R7" i="4" s="1"/>
  <c r="L7" i="5"/>
  <c r="M7" i="5" s="1"/>
  <c r="R7" i="5" s="1"/>
  <c r="S7" i="5" s="1"/>
</calcChain>
</file>

<file path=xl/sharedStrings.xml><?xml version="1.0" encoding="utf-8"?>
<sst xmlns="http://schemas.openxmlformats.org/spreadsheetml/2006/main" count="55" uniqueCount="38">
  <si>
    <t>FTE</t>
  </si>
  <si>
    <t xml:space="preserve"> = only input variables into these cells</t>
  </si>
  <si>
    <t>Holiday Entitlement - Days</t>
  </si>
  <si>
    <t>Holiday Entitlement - Hours</t>
  </si>
  <si>
    <t>Bank Holiday Entitlement - Days</t>
  </si>
  <si>
    <t>Bank Holiday Entitlement - Hours</t>
  </si>
  <si>
    <t>Part Year Entitlement - Hours</t>
  </si>
  <si>
    <t>TOTAL Entitlement Part Year - Hours</t>
  </si>
  <si>
    <t>TOTAL Entitlement Full Year - Hours</t>
  </si>
  <si>
    <t>Months to calculate leave for</t>
  </si>
  <si>
    <t>Bank holidays left in the year</t>
  </si>
  <si>
    <t>Bank Holidays</t>
  </si>
  <si>
    <t>Calculation of Holiday and Bank Holiday entitlement for the Whole Year</t>
  </si>
  <si>
    <t>Calculation of Holiday and Bank Holiday entitlement for Partial Year</t>
  </si>
  <si>
    <t>Contractual hours per week</t>
  </si>
  <si>
    <t>Annual leave yearly entitlement</t>
  </si>
  <si>
    <r>
      <rPr>
        <b/>
        <sz val="14"/>
        <rFont val="Arial"/>
        <family val="2"/>
      </rPr>
      <t xml:space="preserve">TOTAL days of Entitlement </t>
    </r>
    <r>
      <rPr>
        <sz val="14"/>
        <rFont val="Arial"/>
        <family val="2"/>
      </rPr>
      <t xml:space="preserve">- annual leave + remaining bank holidays, 
</t>
    </r>
    <r>
      <rPr>
        <i/>
        <sz val="14"/>
        <rFont val="Arial"/>
        <family val="2"/>
      </rPr>
      <t>based on the information provided (left)</t>
    </r>
  </si>
  <si>
    <r>
      <rPr>
        <b/>
        <sz val="14"/>
        <rFont val="Arial"/>
        <family val="2"/>
      </rPr>
      <t>TOTAL days of Entitlement</t>
    </r>
    <r>
      <rPr>
        <sz val="14"/>
        <rFont val="Arial"/>
        <family val="2"/>
      </rPr>
      <t xml:space="preserve"> - annual leave + remaining bank holidays, 
</t>
    </r>
    <r>
      <rPr>
        <i/>
        <sz val="14"/>
        <rFont val="Arial"/>
        <family val="2"/>
      </rPr>
      <t>based on the information provided (left)</t>
    </r>
  </si>
  <si>
    <t>Annual Leave Calculator - How to use</t>
  </si>
  <si>
    <t xml:space="preserve">Whole year </t>
  </si>
  <si>
    <t>Partial year</t>
  </si>
  <si>
    <t>Step 1</t>
  </si>
  <si>
    <t>Open the sheet titled "Partial Year"</t>
  </si>
  <si>
    <t>Step 2</t>
  </si>
  <si>
    <t>Step 3</t>
  </si>
  <si>
    <t>Step 4</t>
  </si>
  <si>
    <t>Step 5</t>
  </si>
  <si>
    <t>Enter how many calendar months you wish to calculate leave for.</t>
  </si>
  <si>
    <t>Step 6</t>
  </si>
  <si>
    <r>
      <t xml:space="preserve">Your total entitlement will auto-populate based on the numbers you have inputted in steps 1-3, into the box titled </t>
    </r>
    <r>
      <rPr>
        <i/>
        <sz val="10"/>
        <rFont val="Arial"/>
        <family val="2"/>
      </rPr>
      <t>"TOTAL days of Entitlement - annual leave + remaining bank holidays, based on the information provided (left)"</t>
    </r>
  </si>
  <si>
    <t>Open the sheet titled "AFC Whole Year"</t>
  </si>
  <si>
    <t>How many years of service do you have?</t>
  </si>
  <si>
    <t>Populate the first green box with your years of service. This will then auto-populate the following cell with your entitlement.</t>
  </si>
  <si>
    <t>Check the GOV.UK Website, to find out how many bank holidays remain in this calendar year. Enter this number into the Bank Holidays field.</t>
  </si>
  <si>
    <r>
      <t xml:space="preserve">Enter your contractual hours per week, into the relevant  green box, up to a maximum of 37.5.
</t>
    </r>
    <r>
      <rPr>
        <i/>
        <sz val="10"/>
        <rFont val="Arial"/>
        <family val="2"/>
      </rPr>
      <t>This will also automatically populate the FTE column.</t>
    </r>
  </si>
  <si>
    <t>Enter your contractual hours per week, into the relevant  green box, up to a maximum of 37.5.
This will also automatically populate the FTE column.</t>
  </si>
  <si>
    <t>0 to 4</t>
  </si>
  <si>
    <t>5 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</si>
</sst>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i/>
      <sz val="14"/>
      <name val="Arial"/>
      <family val="2"/>
    </font>
    <font>
      <sz val="22"/>
      <name val="Arial"/>
      <family val="2"/>
    </font>
    <font>
      <sz val="16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1" fillId="0" borderId="0" xfId="0" applyFont="1"/>
    <xf numFmtId="0" fontId="1" fillId="6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2" fillId="6" borderId="6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244928</xdr:colOff>
      <xdr:row>8</xdr:row>
      <xdr:rowOff>3178</xdr:rowOff>
    </xdr:from>
    <xdr:to>
      <xdr:col>6</xdr:col>
      <xdr:colOff>1197429</xdr:colOff>
      <xdr:row>10</xdr:row>
      <xdr:rowOff>190501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90B73B-D450-A73B-833E-D4BACF5400F2}"/>
            </a:ext>
          </a:extLst>
        </xdr:cNvPr>
        <xdr:cNvSpPr txBox="1"/>
      </xdr:nvSpPr>
      <xdr:spPr>
        <a:xfrm>
          <a:off x="4082142" y="4457249"/>
          <a:ext cx="952501" cy="622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Key in your years of service</a:t>
          </a:r>
        </a:p>
      </xdr:txBody>
    </xdr:sp>
    <xdr:clientData/>
  </xdr:twoCellAnchor>
  <xdr:twoCellAnchor>
    <xdr:from>
      <xdr:col>6</xdr:col>
      <xdr:colOff>721179</xdr:colOff>
      <xdr:row>7</xdr:row>
      <xdr:rowOff>99786</xdr:rowOff>
    </xdr:from>
    <xdr:to>
      <xdr:col>6</xdr:col>
      <xdr:colOff>762000</xdr:colOff>
      <xdr:row>8</xdr:row>
      <xdr:rowOff>3178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74E42E4-86F5-5F6A-8E5A-3EB3E7DF9F99}"/>
            </a:ext>
          </a:extLst>
        </xdr:cNvPr>
        <xdr:cNvCxnSpPr>
          <a:stCxn id="2" idx="0"/>
        </xdr:cNvCxnSpPr>
      </xdr:nvCxnSpPr>
      <xdr:spPr>
        <a:xfrm flipV="1">
          <a:off x="4558393" y="4018643"/>
          <a:ext cx="40821" cy="4386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82947</xdr:colOff>
      <xdr:row>8</xdr:row>
      <xdr:rowOff>157559</xdr:rowOff>
    </xdr:from>
    <xdr:to>
      <xdr:col>10</xdr:col>
      <xdr:colOff>255913</xdr:colOff>
      <xdr:row>12</xdr:row>
      <xdr:rowOff>160794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C259EC-2891-7F76-0D14-65249CC5D648}"/>
            </a:ext>
          </a:extLst>
        </xdr:cNvPr>
        <xdr:cNvSpPr txBox="1"/>
      </xdr:nvSpPr>
      <xdr:spPr>
        <a:xfrm>
          <a:off x="5980510" y="4277122"/>
          <a:ext cx="1268341" cy="860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 to a maximum of 37.5</a:t>
          </a:r>
          <a:endParaRPr lang="en-GB">
            <a:effectLst/>
          </a:endParaRPr>
        </a:p>
      </xdr:txBody>
    </xdr:sp>
    <xdr:clientData/>
  </xdr:twoCellAnchor>
  <xdr:twoCellAnchor>
    <xdr:from>
      <xdr:col>8</xdr:col>
      <xdr:colOff>432594</xdr:colOff>
      <xdr:row>6</xdr:row>
      <xdr:rowOff>523874</xdr:rowOff>
    </xdr:from>
    <xdr:to>
      <xdr:col>8</xdr:col>
      <xdr:colOff>506883</xdr:colOff>
      <xdr:row>8</xdr:row>
      <xdr:rowOff>157837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8AA6AA7-C7D1-D1FD-4E21-074CB9822B84}"/>
            </a:ext>
          </a:extLst>
        </xdr:cNvPr>
        <xdr:cNvCxnSpPr/>
      </xdr:nvCxnSpPr>
      <xdr:spPr>
        <a:xfrm flipV="1">
          <a:off x="5234782" y="3579812"/>
          <a:ext cx="74289" cy="6975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687387</xdr:colOff>
      <xdr:row>6</xdr:row>
      <xdr:rowOff>531811</xdr:rowOff>
    </xdr:from>
    <xdr:to>
      <xdr:col>9</xdr:col>
      <xdr:colOff>687387</xdr:colOff>
      <xdr:row>8</xdr:row>
      <xdr:rowOff>128794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1949571-C427-41D8-29DA-48F4E69ED93E}"/>
            </a:ext>
          </a:extLst>
        </xdr:cNvPr>
        <xdr:cNvCxnSpPr/>
      </xdr:nvCxnSpPr>
      <xdr:spPr>
        <a:xfrm flipH="1" flipV="1">
          <a:off x="6584950" y="3587749"/>
          <a:ext cx="0" cy="6606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382588</xdr:colOff>
      <xdr:row>7</xdr:row>
      <xdr:rowOff>55562</xdr:rowOff>
    </xdr:from>
    <xdr:to>
      <xdr:col>17</xdr:col>
      <xdr:colOff>611188</xdr:colOff>
      <xdr:row>7</xdr:row>
      <xdr:rowOff>487362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BF082C19-751B-FE82-2A65-5A04B9BF0D9B}"/>
            </a:ext>
          </a:extLst>
        </xdr:cNvPr>
        <xdr:cNvCxnSpPr/>
      </xdr:nvCxnSpPr>
      <xdr:spPr>
        <a:xfrm flipV="1">
          <a:off x="13073063" y="2881312"/>
          <a:ext cx="952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952500</xdr:colOff>
      <xdr:row>8</xdr:row>
      <xdr:rowOff>81644</xdr:rowOff>
    </xdr:from>
    <xdr:to>
      <xdr:col>9</xdr:col>
      <xdr:colOff>18211</xdr:colOff>
      <xdr:row>12</xdr:row>
      <xdr:rowOff>45358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449B139-E8C3-4D44-988A-E0DDE819BBC4}"/>
            </a:ext>
          </a:extLst>
        </xdr:cNvPr>
        <xdr:cNvSpPr txBox="1"/>
      </xdr:nvSpPr>
      <xdr:spPr>
        <a:xfrm>
          <a:off x="4789714" y="4218215"/>
          <a:ext cx="1623854" cy="834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the number of bank holidays remaining in the holiday year -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per GOV.UK</a:t>
          </a:r>
          <a:endParaRPr lang="en-GB" b="0">
            <a:effectLst/>
          </a:endParaRPr>
        </a:p>
      </xdr:txBody>
    </xdr:sp>
    <xdr:clientData/>
  </xdr:twoCellAnchor>
  <xdr:twoCellAnchor>
    <xdr:from>
      <xdr:col>15</xdr:col>
      <xdr:colOff>1124858</xdr:colOff>
      <xdr:row>7</xdr:row>
      <xdr:rowOff>419724</xdr:rowOff>
    </xdr:from>
    <xdr:to>
      <xdr:col>17</xdr:col>
      <xdr:colOff>1578429</xdr:colOff>
      <xdr:row>12</xdr:row>
      <xdr:rowOff>5955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91EAC3C-A1F4-4FAB-9D52-D6850D07757C}"/>
            </a:ext>
          </a:extLst>
        </xdr:cNvPr>
        <xdr:cNvSpPr txBox="1"/>
      </xdr:nvSpPr>
      <xdr:spPr>
        <a:xfrm>
          <a:off x="12409715" y="4338581"/>
          <a:ext cx="1651000" cy="992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your total entitlement for the remainder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year in Days.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number includes bank holidays</a:t>
          </a:r>
          <a:endParaRPr lang="en-GB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</xdr:colOff>
      <xdr:row>9</xdr:row>
      <xdr:rowOff>40696</xdr:rowOff>
    </xdr:from>
    <xdr:ext cx="1091878" cy="107509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7AF4D1-4673-6492-74BE-347CA9CDE83D}"/>
            </a:ext>
          </a:extLst>
        </xdr:cNvPr>
        <xdr:cNvSpPr txBox="1"/>
      </xdr:nvSpPr>
      <xdr:spPr>
        <a:xfrm>
          <a:off x="4427650" y="3623910"/>
          <a:ext cx="1091878" cy="107509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work per week to a maximum of 37.5</a:t>
          </a:r>
          <a:endParaRPr lang="en-GB" sz="1100"/>
        </a:p>
      </xdr:txBody>
    </xdr:sp>
    <xdr:clientData/>
  </xdr:oneCellAnchor>
  <xdr:oneCellAnchor>
    <xdr:from>
      <xdr:col>8</xdr:col>
      <xdr:colOff>1089819</xdr:colOff>
      <xdr:row>10</xdr:row>
      <xdr:rowOff>0</xdr:rowOff>
    </xdr:from>
    <xdr:ext cx="270939" cy="3968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16B6E2-E2F7-280A-CCE9-7897C1F4BDA1}"/>
            </a:ext>
          </a:extLst>
        </xdr:cNvPr>
        <xdr:cNvSpPr txBox="1"/>
      </xdr:nvSpPr>
      <xdr:spPr>
        <a:xfrm>
          <a:off x="7257257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8</xdr:col>
      <xdr:colOff>308429</xdr:colOff>
      <xdr:row>9</xdr:row>
      <xdr:rowOff>431800</xdr:rowOff>
    </xdr:from>
    <xdr:to>
      <xdr:col>9</xdr:col>
      <xdr:colOff>462712</xdr:colOff>
      <xdr:row>11</xdr:row>
      <xdr:rowOff>72572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18F586-422C-D7FE-2CB6-24B5CAAAD7CB}"/>
            </a:ext>
          </a:extLst>
        </xdr:cNvPr>
        <xdr:cNvSpPr txBox="1"/>
      </xdr:nvSpPr>
      <xdr:spPr>
        <a:xfrm>
          <a:off x="6458858" y="4015014"/>
          <a:ext cx="1242854" cy="1019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the number of bank holidays remaining in the holiday year -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per GOV.UK</a:t>
          </a:r>
          <a:endParaRPr lang="en-GB" b="0">
            <a:effectLst/>
          </a:endParaRPr>
        </a:p>
      </xdr:txBody>
    </xdr:sp>
    <xdr:clientData/>
  </xdr:twoCellAnchor>
  <xdr:oneCellAnchor>
    <xdr:from>
      <xdr:col>9</xdr:col>
      <xdr:colOff>578644</xdr:colOff>
      <xdr:row>9</xdr:row>
      <xdr:rowOff>466823</xdr:rowOff>
    </xdr:from>
    <xdr:ext cx="1099570" cy="80028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146EDE-D264-F71B-6A7D-3259D72FA8D3}"/>
            </a:ext>
          </a:extLst>
        </xdr:cNvPr>
        <xdr:cNvSpPr txBox="1"/>
      </xdr:nvSpPr>
      <xdr:spPr>
        <a:xfrm>
          <a:off x="7817644" y="4050037"/>
          <a:ext cx="1099570" cy="8002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the number of months left in the holiday year</a:t>
          </a:r>
          <a:endParaRPr lang="en-GB">
            <a:effectLst/>
          </a:endParaRPr>
        </a:p>
      </xdr:txBody>
    </xdr:sp>
    <xdr:clientData/>
  </xdr:oneCellAnchor>
  <xdr:twoCellAnchor>
    <xdr:from>
      <xdr:col>7</xdr:col>
      <xdr:colOff>546732</xdr:colOff>
      <xdr:row>7</xdr:row>
      <xdr:rowOff>24606</xdr:rowOff>
    </xdr:from>
    <xdr:to>
      <xdr:col>7</xdr:col>
      <xdr:colOff>841838</xdr:colOff>
      <xdr:row>9</xdr:row>
      <xdr:rowOff>40696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5C76165-2B7A-E54C-E86F-2B3F263985F6}"/>
            </a:ext>
          </a:extLst>
        </xdr:cNvPr>
        <xdr:cNvCxnSpPr>
          <a:stCxn id="3" idx="0"/>
        </xdr:cNvCxnSpPr>
      </xdr:nvCxnSpPr>
      <xdr:spPr>
        <a:xfrm flipV="1">
          <a:off x="4973589" y="3244963"/>
          <a:ext cx="295106" cy="3789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635000</xdr:colOff>
      <xdr:row>7</xdr:row>
      <xdr:rowOff>9072</xdr:rowOff>
    </xdr:from>
    <xdr:to>
      <xdr:col>8</xdr:col>
      <xdr:colOff>929856</xdr:colOff>
      <xdr:row>9</xdr:row>
      <xdr:rowOff>431800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027C13B-11D3-8680-8452-FE160B1F3589}"/>
            </a:ext>
          </a:extLst>
        </xdr:cNvPr>
        <xdr:cNvCxnSpPr>
          <a:stCxn id="5" idx="0"/>
        </xdr:cNvCxnSpPr>
      </xdr:nvCxnSpPr>
      <xdr:spPr>
        <a:xfrm flipH="1" flipV="1">
          <a:off x="6150429" y="3229429"/>
          <a:ext cx="294856" cy="7855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751681</xdr:colOff>
      <xdr:row>7</xdr:row>
      <xdr:rowOff>31750</xdr:rowOff>
    </xdr:from>
    <xdr:to>
      <xdr:col>10</xdr:col>
      <xdr:colOff>39858</xdr:colOff>
      <xdr:row>9</xdr:row>
      <xdr:rowOff>466823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9F8BFA1-DA40-7502-B3EE-4A96869CA425}"/>
            </a:ext>
          </a:extLst>
        </xdr:cNvPr>
        <xdr:cNvCxnSpPr>
          <a:stCxn id="6" idx="0"/>
        </xdr:cNvCxnSpPr>
      </xdr:nvCxnSpPr>
      <xdr:spPr>
        <a:xfrm flipH="1" flipV="1">
          <a:off x="7990681" y="3252107"/>
          <a:ext cx="376748" cy="7979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</xdr:row>
      <xdr:rowOff>5554</xdr:rowOff>
    </xdr:from>
    <xdr:to>
      <xdr:col>18</xdr:col>
      <xdr:colOff>1378857</xdr:colOff>
      <xdr:row>10</xdr:row>
      <xdr:rowOff>99785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E6A7C7F-5333-EFFD-ED23-80CABBD1C392}"/>
            </a:ext>
          </a:extLst>
        </xdr:cNvPr>
        <xdr:cNvSpPr txBox="1"/>
      </xdr:nvSpPr>
      <xdr:spPr>
        <a:xfrm>
          <a:off x="11774714" y="3588768"/>
          <a:ext cx="1378857" cy="992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your total entitlement for the remainder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year in Days.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number includes bank holidays</a:t>
          </a:r>
          <a:endParaRPr lang="en-GB">
            <a:effectLst/>
          </a:endParaRPr>
        </a:p>
      </xdr:txBody>
    </xdr:sp>
    <xdr:clientData/>
  </xdr:twoCellAnchor>
  <xdr:twoCellAnchor>
    <xdr:from>
      <xdr:col>18</xdr:col>
      <xdr:colOff>372070</xdr:colOff>
      <xdr:row>7</xdr:row>
      <xdr:rowOff>39687</xdr:rowOff>
    </xdr:from>
    <xdr:to>
      <xdr:col>18</xdr:col>
      <xdr:colOff>550299</xdr:colOff>
      <xdr:row>8</xdr:row>
      <xdr:rowOff>163828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A3C2B62-B5AF-9969-09A0-20679C328868}"/>
            </a:ext>
          </a:extLst>
        </xdr:cNvPr>
        <xdr:cNvCxnSpPr/>
      </xdr:nvCxnSpPr>
      <xdr:spPr>
        <a:xfrm flipV="1">
          <a:off x="16397883" y="3262312"/>
          <a:ext cx="178229" cy="2828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174373</xdr:colOff>
      <xdr:row>9</xdr:row>
      <xdr:rowOff>214845</xdr:rowOff>
    </xdr:from>
    <xdr:to>
      <xdr:col>5</xdr:col>
      <xdr:colOff>1126874</xdr:colOff>
      <xdr:row>9</xdr:row>
      <xdr:rowOff>834571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9F42679-155E-489C-86DE-723356A4F1AD}"/>
            </a:ext>
          </a:extLst>
        </xdr:cNvPr>
        <xdr:cNvSpPr txBox="1"/>
      </xdr:nvSpPr>
      <xdr:spPr>
        <a:xfrm>
          <a:off x="3231444" y="4042988"/>
          <a:ext cx="952501" cy="619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Key in your years of service</a:t>
          </a:r>
        </a:p>
      </xdr:txBody>
    </xdr:sp>
    <xdr:clientData/>
  </xdr:twoCellAnchor>
  <xdr:twoCellAnchor>
    <xdr:from>
      <xdr:col>5</xdr:col>
      <xdr:colOff>645079</xdr:colOff>
      <xdr:row>7</xdr:row>
      <xdr:rowOff>131032</xdr:rowOff>
    </xdr:from>
    <xdr:to>
      <xdr:col>5</xdr:col>
      <xdr:colOff>650624</xdr:colOff>
      <xdr:row>9</xdr:row>
      <xdr:rowOff>214845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A5CEE59-9430-43F1-9B02-7946764410B5}"/>
            </a:ext>
          </a:extLst>
        </xdr:cNvPr>
        <xdr:cNvCxnSpPr>
          <a:stCxn id="12" idx="0"/>
        </xdr:cNvCxnSpPr>
      </xdr:nvCxnSpPr>
      <xdr:spPr>
        <a:xfrm flipH="1" flipV="1">
          <a:off x="3702150" y="3596318"/>
          <a:ext cx="5545" cy="4466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47AD-261D-4470-AD09-9BBF5FF3B9E4}">
  <dimension ref="A1:R9"/>
  <sheetViews>
    <sheetView tabSelected="1" workbookViewId="0">
      <selection activeCell="B6" sqref="B6:G6"/>
    </sheetView>
  </sheetViews>
  <sheetFormatPr defaultRowHeight="38.5" customHeight="1" x14ac:dyDescent="0.25"/>
  <cols>
    <col min="7" max="7" width="12.26953125" customWidth="1"/>
    <col min="14" max="14" width="12.26953125" customWidth="1"/>
  </cols>
  <sheetData>
    <row r="1" spans="1:18" ht="28" thickBot="1" x14ac:dyDescent="0.6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40"/>
      <c r="P1" s="40"/>
      <c r="Q1" s="40"/>
      <c r="R1" s="40"/>
    </row>
    <row r="2" spans="1:18" ht="28" hidden="1" thickBot="1" x14ac:dyDescent="0.6">
      <c r="A2" s="57"/>
      <c r="B2" s="58"/>
      <c r="C2" s="58"/>
      <c r="D2" s="58"/>
      <c r="E2" s="58"/>
      <c r="F2" s="58"/>
      <c r="G2" s="58"/>
      <c r="H2" s="59"/>
      <c r="I2" s="59"/>
      <c r="J2" s="59"/>
      <c r="K2" s="59"/>
      <c r="L2" s="59"/>
      <c r="M2" s="59"/>
      <c r="N2" s="60"/>
      <c r="O2" s="40"/>
      <c r="P2" s="40"/>
      <c r="Q2" s="40"/>
      <c r="R2" s="40"/>
    </row>
    <row r="3" spans="1:18" ht="20.5" thickBot="1" x14ac:dyDescent="0.45">
      <c r="A3" s="61" t="s">
        <v>19</v>
      </c>
      <c r="B3" s="62"/>
      <c r="C3" s="62"/>
      <c r="D3" s="62"/>
      <c r="E3" s="62"/>
      <c r="F3" s="62"/>
      <c r="G3" s="63"/>
      <c r="H3" s="64" t="s">
        <v>20</v>
      </c>
      <c r="I3" s="64"/>
      <c r="J3" s="64"/>
      <c r="K3" s="64"/>
      <c r="L3" s="64"/>
      <c r="M3" s="64"/>
      <c r="N3" s="65"/>
    </row>
    <row r="4" spans="1:18" ht="26" customHeight="1" thickBot="1" x14ac:dyDescent="0.3">
      <c r="A4" s="43" t="s">
        <v>21</v>
      </c>
      <c r="B4" s="66" t="s">
        <v>30</v>
      </c>
      <c r="C4" s="67"/>
      <c r="D4" s="67"/>
      <c r="E4" s="67"/>
      <c r="F4" s="67"/>
      <c r="G4" s="68"/>
      <c r="H4" s="42" t="s">
        <v>21</v>
      </c>
      <c r="I4" s="69" t="s">
        <v>22</v>
      </c>
      <c r="J4" s="50"/>
      <c r="K4" s="50"/>
      <c r="L4" s="50"/>
      <c r="M4" s="50"/>
      <c r="N4" s="51"/>
    </row>
    <row r="5" spans="1:18" ht="27" customHeight="1" thickBot="1" x14ac:dyDescent="0.3">
      <c r="A5" s="41" t="s">
        <v>23</v>
      </c>
      <c r="B5" s="47" t="s">
        <v>32</v>
      </c>
      <c r="C5" s="48"/>
      <c r="D5" s="48"/>
      <c r="E5" s="48"/>
      <c r="F5" s="48"/>
      <c r="G5" s="49"/>
      <c r="H5" s="42" t="s">
        <v>23</v>
      </c>
      <c r="I5" s="44" t="s">
        <v>32</v>
      </c>
      <c r="J5" s="50"/>
      <c r="K5" s="50"/>
      <c r="L5" s="50"/>
      <c r="M5" s="50"/>
      <c r="N5" s="51"/>
    </row>
    <row r="6" spans="1:18" ht="41.5" customHeight="1" thickBot="1" x14ac:dyDescent="0.3">
      <c r="A6" s="41" t="s">
        <v>24</v>
      </c>
      <c r="B6" s="47" t="s">
        <v>33</v>
      </c>
      <c r="C6" s="48"/>
      <c r="D6" s="48"/>
      <c r="E6" s="48"/>
      <c r="F6" s="48"/>
      <c r="G6" s="49"/>
      <c r="H6" s="42" t="s">
        <v>24</v>
      </c>
      <c r="I6" s="44" t="s">
        <v>34</v>
      </c>
      <c r="J6" s="50"/>
      <c r="K6" s="50"/>
      <c r="L6" s="50"/>
      <c r="M6" s="50"/>
      <c r="N6" s="51"/>
    </row>
    <row r="7" spans="1:18" ht="41.5" customHeight="1" thickBot="1" x14ac:dyDescent="0.3">
      <c r="A7" s="41" t="s">
        <v>25</v>
      </c>
      <c r="B7" s="47" t="s">
        <v>35</v>
      </c>
      <c r="C7" s="52"/>
      <c r="D7" s="52"/>
      <c r="E7" s="52"/>
      <c r="F7" s="52"/>
      <c r="G7" s="53"/>
      <c r="H7" s="42" t="s">
        <v>25</v>
      </c>
      <c r="I7" s="45" t="s">
        <v>33</v>
      </c>
      <c r="J7" s="45"/>
      <c r="K7" s="45"/>
      <c r="L7" s="45"/>
      <c r="M7" s="45"/>
      <c r="N7" s="46"/>
    </row>
    <row r="8" spans="1:18" ht="54.5" customHeight="1" thickBot="1" x14ac:dyDescent="0.3">
      <c r="A8" s="41" t="s">
        <v>26</v>
      </c>
      <c r="B8" s="47" t="s">
        <v>29</v>
      </c>
      <c r="C8" s="52"/>
      <c r="D8" s="52"/>
      <c r="E8" s="52"/>
      <c r="F8" s="52"/>
      <c r="G8" s="53"/>
      <c r="H8" s="42" t="s">
        <v>26</v>
      </c>
      <c r="I8" s="44" t="s">
        <v>27</v>
      </c>
      <c r="J8" s="45"/>
      <c r="K8" s="45"/>
      <c r="L8" s="45"/>
      <c r="M8" s="45"/>
      <c r="N8" s="46"/>
    </row>
    <row r="9" spans="1:18" ht="56" customHeight="1" thickBot="1" x14ac:dyDescent="0.3">
      <c r="A9" s="2"/>
      <c r="B9" s="2"/>
      <c r="C9" s="2"/>
      <c r="D9" s="2"/>
      <c r="E9" s="2"/>
      <c r="F9" s="2"/>
      <c r="G9" s="2"/>
      <c r="H9" s="42" t="s">
        <v>28</v>
      </c>
      <c r="I9" s="44" t="s">
        <v>29</v>
      </c>
      <c r="J9" s="45"/>
      <c r="K9" s="45"/>
      <c r="L9" s="45"/>
      <c r="M9" s="45"/>
      <c r="N9" s="46"/>
    </row>
  </sheetData>
  <mergeCells count="14">
    <mergeCell ref="B5:G5"/>
    <mergeCell ref="I5:N5"/>
    <mergeCell ref="A1:N2"/>
    <mergeCell ref="A3:G3"/>
    <mergeCell ref="H3:N3"/>
    <mergeCell ref="B4:G4"/>
    <mergeCell ref="I4:N4"/>
    <mergeCell ref="I9:N9"/>
    <mergeCell ref="B6:G6"/>
    <mergeCell ref="I6:N6"/>
    <mergeCell ref="B7:G7"/>
    <mergeCell ref="I7:N7"/>
    <mergeCell ref="B8:G8"/>
    <mergeCell ref="I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showGridLines="0" topLeftCell="F1" zoomScale="74" zoomScaleNormal="70" workbookViewId="0">
      <pane ySplit="13" topLeftCell="A14" activePane="bottomLeft" state="frozen"/>
      <selection activeCell="G11" sqref="G11"/>
      <selection pane="bottomLeft" activeCell="H7" sqref="H7"/>
    </sheetView>
  </sheetViews>
  <sheetFormatPr defaultColWidth="18.26953125" defaultRowHeight="12.5" x14ac:dyDescent="0.25"/>
  <cols>
    <col min="1" max="1" width="3.453125" customWidth="1"/>
    <col min="2" max="6" width="8.1796875" customWidth="1"/>
    <col min="7" max="7" width="18.1796875" customWidth="1"/>
    <col min="8" max="14" width="18.1796875" style="1" customWidth="1"/>
    <col min="15" max="15" width="18.26953125" style="1" hidden="1" customWidth="1"/>
    <col min="16" max="16" width="17.08984375" style="1" customWidth="1"/>
    <col min="17" max="17" width="18.26953125" style="1" hidden="1" customWidth="1"/>
    <col min="18" max="18" width="31.81640625" style="1" customWidth="1"/>
    <col min="19" max="20" width="18.26953125" style="1"/>
  </cols>
  <sheetData>
    <row r="1" spans="1:26" ht="27.75" customHeight="1" x14ac:dyDescent="0.25">
      <c r="A1" s="3"/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/>
      <c r="V1" s="3"/>
      <c r="W1" s="3"/>
      <c r="X1" s="3"/>
      <c r="Y1" s="3"/>
      <c r="Z1" s="3"/>
    </row>
    <row r="2" spans="1:26" ht="37.5" customHeight="1" x14ac:dyDescent="0.25">
      <c r="A2" s="3"/>
      <c r="B2" s="3"/>
      <c r="C2" s="3"/>
      <c r="D2" s="3"/>
      <c r="E2" s="3"/>
      <c r="F2" s="3"/>
      <c r="G2" s="3"/>
      <c r="H2" s="70" t="s">
        <v>12</v>
      </c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3"/>
      <c r="V2" s="3"/>
      <c r="W2" s="3"/>
      <c r="X2" s="3"/>
      <c r="Y2" s="3"/>
      <c r="Z2" s="3"/>
    </row>
    <row r="3" spans="1:26" ht="37.5" customHeight="1" x14ac:dyDescent="0.25">
      <c r="A3" s="3"/>
      <c r="B3" s="3"/>
      <c r="C3" s="3"/>
      <c r="D3" s="3"/>
      <c r="E3" s="3"/>
      <c r="F3" s="3"/>
      <c r="G3" s="3"/>
      <c r="H3" s="23"/>
      <c r="I3" s="23"/>
      <c r="J3" s="23"/>
      <c r="K3" s="23"/>
      <c r="L3" s="23"/>
      <c r="M3" s="23"/>
      <c r="N3" s="23"/>
      <c r="O3" s="23"/>
      <c r="P3" s="23"/>
      <c r="Q3" s="23"/>
      <c r="R3" s="4"/>
      <c r="S3" s="4"/>
      <c r="T3" s="4"/>
      <c r="U3" s="3"/>
      <c r="V3" s="3"/>
      <c r="W3" s="3"/>
      <c r="X3" s="3"/>
      <c r="Y3" s="3"/>
      <c r="Z3" s="3"/>
    </row>
    <row r="4" spans="1:26" ht="37.5" customHeight="1" x14ac:dyDescent="0.25">
      <c r="A4" s="3"/>
      <c r="B4" s="3"/>
      <c r="C4" s="3"/>
      <c r="D4" s="3"/>
      <c r="E4" s="3"/>
      <c r="F4" s="3"/>
      <c r="G4" s="3"/>
      <c r="H4" s="23"/>
      <c r="I4" s="23"/>
      <c r="J4" s="23"/>
      <c r="K4" s="23"/>
      <c r="L4" s="23"/>
      <c r="M4" s="23"/>
      <c r="N4" s="23"/>
      <c r="O4" s="23"/>
      <c r="P4" s="23"/>
      <c r="Q4" s="23"/>
      <c r="R4" s="4"/>
      <c r="S4" s="4"/>
      <c r="T4" s="4"/>
      <c r="U4" s="3"/>
      <c r="V4" s="3"/>
      <c r="W4" s="3"/>
      <c r="X4" s="3"/>
      <c r="Y4" s="3"/>
      <c r="Z4" s="3"/>
    </row>
    <row r="5" spans="1:26" ht="19.5" customHeight="1" x14ac:dyDescent="0.25">
      <c r="A5" s="3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"/>
      <c r="V5" s="3"/>
      <c r="W5" s="3"/>
      <c r="X5" s="3"/>
      <c r="Y5" s="3"/>
      <c r="Z5" s="3"/>
    </row>
    <row r="6" spans="1:26" s="37" customFormat="1" ht="106" x14ac:dyDescent="0.25">
      <c r="A6" s="35"/>
      <c r="D6" s="39"/>
      <c r="E6" s="39"/>
      <c r="F6" s="39"/>
      <c r="G6" s="36" t="s">
        <v>31</v>
      </c>
      <c r="H6" s="36" t="s">
        <v>15</v>
      </c>
      <c r="I6" s="36" t="s">
        <v>11</v>
      </c>
      <c r="J6" s="36" t="s">
        <v>14</v>
      </c>
      <c r="K6" s="36" t="s">
        <v>0</v>
      </c>
      <c r="L6" s="36" t="s">
        <v>2</v>
      </c>
      <c r="M6" s="36" t="s">
        <v>3</v>
      </c>
      <c r="N6" s="36" t="s">
        <v>4</v>
      </c>
      <c r="O6" s="36" t="s">
        <v>5</v>
      </c>
      <c r="P6" s="35"/>
      <c r="Q6" s="36" t="s">
        <v>8</v>
      </c>
      <c r="R6" s="36" t="s">
        <v>16</v>
      </c>
      <c r="S6" s="38"/>
      <c r="T6" s="39"/>
      <c r="U6" s="35"/>
      <c r="V6" s="35"/>
      <c r="W6" s="35"/>
      <c r="X6" s="35"/>
      <c r="Y6" s="35"/>
      <c r="Z6" s="35"/>
    </row>
    <row r="7" spans="1:26" s="2" customFormat="1" ht="42" customHeight="1" x14ac:dyDescent="0.25">
      <c r="A7" s="5"/>
      <c r="B7" s="13"/>
      <c r="C7" s="19" t="s">
        <v>1</v>
      </c>
      <c r="D7" s="5"/>
      <c r="E7" s="5"/>
      <c r="F7" s="5"/>
      <c r="G7" s="26" t="s">
        <v>36</v>
      </c>
      <c r="H7" s="26">
        <f>IF(G7="0 to 4", 27, IF(G7="5 to 9", 29, IF(G7="10 or more", 33, "")))</f>
        <v>27</v>
      </c>
      <c r="I7" s="26">
        <v>5</v>
      </c>
      <c r="J7" s="26">
        <v>37.5</v>
      </c>
      <c r="K7" s="27">
        <f>J7/37.5</f>
        <v>1</v>
      </c>
      <c r="L7" s="27">
        <f>H7*K7</f>
        <v>27</v>
      </c>
      <c r="M7" s="27">
        <f>L7*7.5</f>
        <v>202.5</v>
      </c>
      <c r="N7" s="27">
        <f>I7*K7</f>
        <v>5</v>
      </c>
      <c r="O7" s="27">
        <f>N7*7.5</f>
        <v>37.5</v>
      </c>
      <c r="P7" s="28"/>
      <c r="Q7" s="27">
        <f>SUM(M7+O7)</f>
        <v>240</v>
      </c>
      <c r="R7" s="29">
        <f>Q7/7.5</f>
        <v>32</v>
      </c>
      <c r="S7" s="34"/>
      <c r="T7" s="7"/>
      <c r="U7" s="5"/>
      <c r="V7" s="5"/>
      <c r="W7" s="5"/>
      <c r="X7" s="5"/>
      <c r="Y7" s="5"/>
      <c r="Z7" s="5"/>
    </row>
    <row r="8" spans="1:26" s="2" customFormat="1" ht="42" customHeight="1" x14ac:dyDescent="0.25">
      <c r="A8" s="5"/>
      <c r="B8" s="5"/>
      <c r="C8" s="19"/>
      <c r="D8" s="5"/>
      <c r="E8" s="5"/>
      <c r="F8" s="5"/>
      <c r="G8" s="5"/>
      <c r="H8" s="5"/>
      <c r="I8" s="5"/>
      <c r="J8" s="5"/>
      <c r="K8" s="20"/>
      <c r="L8" s="24"/>
      <c r="M8" s="24"/>
      <c r="N8" s="24"/>
      <c r="O8" s="24"/>
      <c r="P8" s="14"/>
      <c r="Q8" s="24"/>
      <c r="R8" s="25"/>
      <c r="S8" s="25"/>
      <c r="T8" s="7"/>
      <c r="U8" s="5"/>
      <c r="V8" s="5"/>
      <c r="W8" s="5"/>
      <c r="X8" s="5"/>
      <c r="Y8" s="5"/>
      <c r="Z8" s="5"/>
    </row>
    <row r="9" spans="1:26" s="2" customFormat="1" ht="17.25" customHeight="1" x14ac:dyDescent="0.25">
      <c r="A9" s="5"/>
      <c r="B9" s="5"/>
      <c r="C9" s="5"/>
      <c r="D9" s="5"/>
      <c r="E9" s="5"/>
      <c r="F9" s="5"/>
      <c r="G9" s="5"/>
      <c r="H9" s="8"/>
      <c r="I9" s="7"/>
      <c r="J9" s="7"/>
      <c r="K9" s="7"/>
      <c r="L9" s="9"/>
      <c r="M9" s="10"/>
      <c r="N9" s="11"/>
      <c r="O9" s="10"/>
      <c r="P9" s="15"/>
      <c r="Q9" s="7"/>
      <c r="R9" s="7"/>
      <c r="S9" s="7"/>
      <c r="T9" s="7"/>
      <c r="U9" s="5"/>
      <c r="V9" s="5"/>
      <c r="W9" s="5"/>
      <c r="X9" s="5"/>
      <c r="Y9" s="5"/>
      <c r="Z9" s="5"/>
    </row>
    <row r="10" spans="1:26" s="2" customFormat="1" ht="17.25" customHeight="1" x14ac:dyDescent="0.25">
      <c r="A10" s="5"/>
      <c r="B10" s="5"/>
      <c r="C10" s="5"/>
      <c r="D10" s="5"/>
      <c r="E10" s="5"/>
      <c r="F10" s="5"/>
      <c r="G10" s="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5"/>
      <c r="V10" s="5"/>
      <c r="W10" s="5"/>
      <c r="X10" s="5"/>
      <c r="Y10" s="5"/>
      <c r="Z10" s="5"/>
    </row>
    <row r="11" spans="1:26" s="2" customFormat="1" ht="17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71"/>
      <c r="N11" s="72"/>
      <c r="O11" s="72"/>
      <c r="P11" s="72"/>
      <c r="Q11" s="6"/>
      <c r="R11" s="6"/>
      <c r="S11" s="5"/>
      <c r="T11" s="7"/>
      <c r="U11" s="5"/>
      <c r="V11" s="5"/>
      <c r="W11" s="5"/>
      <c r="X11" s="5"/>
      <c r="Y11" s="5"/>
      <c r="Z11" s="5"/>
    </row>
    <row r="12" spans="1:26" s="2" customFormat="1" ht="17.25" customHeight="1" x14ac:dyDescent="0.25">
      <c r="A12" s="5"/>
      <c r="B12" s="5"/>
      <c r="C12" s="5"/>
      <c r="D12" s="5"/>
      <c r="E12" s="5"/>
      <c r="F12" s="5"/>
      <c r="G12" s="5"/>
      <c r="H12" s="8"/>
      <c r="I12" s="7"/>
      <c r="J12" s="7"/>
      <c r="K12" s="7"/>
      <c r="L12" s="7"/>
      <c r="M12" s="73"/>
      <c r="N12" s="74"/>
      <c r="O12" s="74"/>
      <c r="P12" s="74"/>
      <c r="Q12" s="7"/>
      <c r="R12" s="7"/>
      <c r="S12" s="7"/>
      <c r="T12" s="7"/>
      <c r="U12" s="5"/>
      <c r="V12" s="5"/>
      <c r="W12" s="5"/>
      <c r="X12" s="5"/>
      <c r="Y12" s="5"/>
      <c r="Z12" s="5"/>
    </row>
    <row r="13" spans="1:26" s="2" customFormat="1" ht="17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74"/>
      <c r="N13" s="74"/>
      <c r="O13" s="74"/>
      <c r="P13" s="74"/>
      <c r="Q13" s="7"/>
      <c r="R13" s="7"/>
      <c r="S13" s="7"/>
      <c r="T13" s="7"/>
      <c r="U13" s="5"/>
      <c r="V13" s="5"/>
      <c r="W13" s="5"/>
      <c r="X13" s="5"/>
      <c r="Y13" s="5"/>
      <c r="Z13" s="5"/>
    </row>
    <row r="14" spans="1:26" x14ac:dyDescent="0.25">
      <c r="A14" s="3"/>
      <c r="B14" s="3"/>
      <c r="C14" s="3"/>
      <c r="D14" s="3"/>
      <c r="E14" s="3"/>
      <c r="F14" s="3"/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"/>
      <c r="V14" s="3"/>
      <c r="W14" s="3"/>
      <c r="X14" s="3"/>
      <c r="Y14" s="3"/>
      <c r="Z14" s="3"/>
    </row>
    <row r="15" spans="1:26" x14ac:dyDescent="0.25">
      <c r="A15" s="3"/>
      <c r="B15" s="3"/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3"/>
      <c r="V15" s="3"/>
      <c r="W15" s="3"/>
      <c r="X15" s="3"/>
      <c r="Y15" s="3"/>
      <c r="Z15" s="3"/>
    </row>
    <row r="16" spans="1:26" x14ac:dyDescent="0.25">
      <c r="A16" s="3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"/>
      <c r="V16" s="3"/>
      <c r="W16" s="3"/>
      <c r="X16" s="3"/>
      <c r="Y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"/>
      <c r="V17" s="3"/>
      <c r="W17" s="3"/>
      <c r="X17" s="3"/>
      <c r="Y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3"/>
      <c r="V19" s="3"/>
      <c r="W19" s="3"/>
      <c r="X19" s="3"/>
      <c r="Y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3"/>
      <c r="V20" s="3"/>
      <c r="W20" s="3"/>
      <c r="X20" s="3"/>
      <c r="Y20" s="3"/>
      <c r="Z20" s="3"/>
    </row>
    <row r="21" spans="1:26" x14ac:dyDescent="0.25">
      <c r="A21" s="3"/>
      <c r="B21" s="3"/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3"/>
      <c r="V31" s="3"/>
      <c r="W31" s="3"/>
      <c r="X31" s="3"/>
      <c r="Y31" s="3"/>
      <c r="Z31" s="3"/>
    </row>
  </sheetData>
  <sheetProtection algorithmName="SHA-512" hashValue="so70vSWBPlb4Y8NDm2tF86f08JVwwkZUVrqKYGGlGKjkmlFAC8BRTPEomEaXEsB9H7K8vRYShPA9XhW/mQqjyw==" saltValue="SEvX1n12qTI6eVmYcVweSw==" spinCount="100000" sheet="1" objects="1" scenarios="1" selectLockedCells="1"/>
  <protectedRanges>
    <protectedRange sqref="G7 I7 J7" name="Range1"/>
  </protectedRanges>
  <mergeCells count="3">
    <mergeCell ref="H2:Q2"/>
    <mergeCell ref="M11:P11"/>
    <mergeCell ref="M12:P13"/>
  </mergeCells>
  <dataValidations count="3">
    <dataValidation type="list" allowBlank="1" showInputMessage="1" showErrorMessage="1" sqref="G7" xr:uid="{00000000-0002-0000-0000-000000000000}">
      <formula1>"0 to 4,5 to 9,10 or more"</formula1>
    </dataValidation>
    <dataValidation type="list" allowBlank="1" showInputMessage="1" showErrorMessage="1" sqref="I7" xr:uid="{00000000-0002-0000-0000-000001000000}">
      <formula1>"1, 2, 3, 4, 5, 6, 7, 8, 9, 10"</formula1>
    </dataValidation>
    <dataValidation type="decimal" allowBlank="1" showInputMessage="1" showErrorMessage="1" sqref="J7" xr:uid="{00000000-0002-0000-0000-000002000000}">
      <formula1>0</formula1>
      <formula2>37.5</formula2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topLeftCell="E1" zoomScale="70" zoomScaleNormal="70" workbookViewId="0">
      <pane ySplit="14" topLeftCell="A15" activePane="bottomLeft" state="frozen"/>
      <selection activeCell="G11" sqref="G11"/>
      <selection pane="bottomLeft" activeCell="G7" sqref="G7"/>
    </sheetView>
  </sheetViews>
  <sheetFormatPr defaultRowHeight="12.5" x14ac:dyDescent="0.25"/>
  <cols>
    <col min="1" max="1" width="0.54296875" customWidth="1"/>
    <col min="2" max="4" width="10.90625" customWidth="1"/>
    <col min="5" max="5" width="10.54296875" customWidth="1"/>
    <col min="6" max="6" width="18.1796875" customWidth="1"/>
    <col min="7" max="16" width="18.08984375" style="1" customWidth="1"/>
    <col min="17" max="17" width="9.08984375" customWidth="1"/>
    <col min="18" max="18" width="15.6328125" hidden="1" customWidth="1"/>
    <col min="19" max="19" width="31.81640625" customWidth="1"/>
  </cols>
  <sheetData>
    <row r="1" spans="1:22" ht="27.75" customHeight="1" x14ac:dyDescent="0.2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3"/>
      <c r="S1" s="3"/>
      <c r="T1" s="3"/>
      <c r="U1" s="3"/>
      <c r="V1" s="3"/>
    </row>
    <row r="2" spans="1:22" ht="37.5" customHeight="1" x14ac:dyDescent="0.25">
      <c r="A2" s="3"/>
      <c r="B2" s="3"/>
      <c r="C2" s="3"/>
      <c r="D2" s="3"/>
      <c r="E2" s="3"/>
      <c r="F2" s="3"/>
      <c r="G2" s="70" t="s">
        <v>13</v>
      </c>
      <c r="H2" s="70"/>
      <c r="I2" s="70"/>
      <c r="J2" s="70"/>
      <c r="K2" s="70"/>
      <c r="L2" s="70"/>
      <c r="M2" s="70"/>
      <c r="N2" s="70"/>
      <c r="O2" s="4"/>
      <c r="P2" s="4"/>
      <c r="Q2" s="3"/>
      <c r="R2" s="3"/>
      <c r="S2" s="3"/>
      <c r="T2" s="3"/>
      <c r="U2" s="3"/>
      <c r="V2" s="3"/>
    </row>
    <row r="3" spans="1:22" ht="8.25" customHeight="1" x14ac:dyDescent="0.25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</row>
    <row r="4" spans="1:22" s="2" customFormat="1" ht="17.25" customHeight="1" x14ac:dyDescent="0.25">
      <c r="A4" s="5"/>
      <c r="B4" s="5"/>
      <c r="C4" s="5"/>
      <c r="D4" s="5"/>
      <c r="E4" s="5"/>
      <c r="F4" s="3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</row>
    <row r="5" spans="1:22" ht="18" customHeight="1" x14ac:dyDescent="0.4">
      <c r="A5" s="3"/>
      <c r="B5" s="3"/>
      <c r="C5" s="3"/>
      <c r="D5" s="3"/>
      <c r="E5" s="3"/>
      <c r="F5" s="3"/>
      <c r="G5" s="30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"/>
      <c r="T5" s="3"/>
      <c r="U5" s="3"/>
      <c r="V5" s="3"/>
    </row>
    <row r="6" spans="1:22" s="37" customFormat="1" ht="113.5" customHeight="1" x14ac:dyDescent="0.25">
      <c r="A6" s="35"/>
      <c r="B6" s="35"/>
      <c r="C6" s="35"/>
      <c r="D6" s="35"/>
      <c r="E6" s="35"/>
      <c r="F6" s="36" t="s">
        <v>31</v>
      </c>
      <c r="G6" s="36" t="s">
        <v>15</v>
      </c>
      <c r="H6" s="36" t="s">
        <v>14</v>
      </c>
      <c r="I6" s="36" t="s">
        <v>10</v>
      </c>
      <c r="J6" s="36" t="s">
        <v>9</v>
      </c>
      <c r="K6" s="36" t="s">
        <v>0</v>
      </c>
      <c r="L6" s="36" t="s">
        <v>2</v>
      </c>
      <c r="M6" s="36" t="s">
        <v>3</v>
      </c>
      <c r="N6" s="36" t="s">
        <v>6</v>
      </c>
      <c r="O6" s="36" t="s">
        <v>5</v>
      </c>
      <c r="P6" s="36" t="s">
        <v>4</v>
      </c>
      <c r="Q6" s="35"/>
      <c r="R6" s="36" t="s">
        <v>7</v>
      </c>
      <c r="S6" s="36" t="s">
        <v>17</v>
      </c>
      <c r="T6" s="35"/>
      <c r="U6" s="35"/>
      <c r="V6" s="35"/>
    </row>
    <row r="7" spans="1:22" s="2" customFormat="1" ht="51" customHeight="1" x14ac:dyDescent="0.25">
      <c r="A7" s="5"/>
      <c r="B7" s="13"/>
      <c r="C7" s="19" t="s">
        <v>1</v>
      </c>
      <c r="D7" s="5"/>
      <c r="E7" s="5"/>
      <c r="F7" s="26" t="s">
        <v>37</v>
      </c>
      <c r="G7" s="26">
        <f>IF(F7="0 to 4", 27, IF(F7="5 to 9", 29, IF(F7="10 or more", 33, "")))</f>
        <v>29</v>
      </c>
      <c r="H7" s="26">
        <v>37.5</v>
      </c>
      <c r="I7" s="26">
        <v>2</v>
      </c>
      <c r="J7" s="26">
        <v>11</v>
      </c>
      <c r="K7" s="27">
        <v>1</v>
      </c>
      <c r="L7" s="27">
        <f>G7*K7</f>
        <v>29</v>
      </c>
      <c r="M7" s="27">
        <f>L7*7.5</f>
        <v>217.5</v>
      </c>
      <c r="N7" s="27">
        <f>M7*J7/12</f>
        <v>199.375</v>
      </c>
      <c r="O7" s="27">
        <f>I7*7.5</f>
        <v>15</v>
      </c>
      <c r="P7" s="27">
        <f>I7*K7</f>
        <v>2</v>
      </c>
      <c r="Q7" s="33"/>
      <c r="R7" s="27">
        <f>N7+O7</f>
        <v>214.375</v>
      </c>
      <c r="S7" s="27">
        <f>R7/7.5</f>
        <v>28.583333333333332</v>
      </c>
      <c r="T7" s="5"/>
      <c r="U7" s="5"/>
      <c r="V7" s="5"/>
    </row>
    <row r="8" spans="1:22" x14ac:dyDescent="0.25">
      <c r="A8" s="3"/>
      <c r="B8" s="3"/>
      <c r="C8" s="3"/>
      <c r="D8" s="3"/>
      <c r="E8" s="3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3"/>
      <c r="V8" s="3"/>
    </row>
    <row r="9" spans="1:22" ht="15.5" x14ac:dyDescent="0.35">
      <c r="A9" s="3"/>
      <c r="B9" s="3"/>
      <c r="C9" s="3"/>
      <c r="D9" s="3"/>
      <c r="E9" s="3"/>
      <c r="F9" s="5"/>
      <c r="G9" s="17"/>
      <c r="H9" s="18"/>
      <c r="I9" s="18"/>
      <c r="J9" s="18"/>
      <c r="K9" s="18"/>
      <c r="L9" s="18"/>
      <c r="M9" s="16"/>
      <c r="N9" s="16"/>
      <c r="O9" s="4"/>
      <c r="P9" s="4"/>
      <c r="Q9" s="3"/>
      <c r="R9" s="3"/>
      <c r="S9" s="3"/>
      <c r="T9" s="3"/>
      <c r="U9" s="3"/>
      <c r="V9" s="3"/>
    </row>
    <row r="10" spans="1:22" s="2" customFormat="1" ht="70.5" customHeight="1" x14ac:dyDescent="0.25">
      <c r="A10" s="5"/>
      <c r="B10" s="5"/>
      <c r="C10" s="5"/>
      <c r="D10" s="22"/>
      <c r="E10" s="5"/>
      <c r="F10" s="5"/>
      <c r="M10" s="7"/>
      <c r="N10" s="5"/>
      <c r="O10" s="7"/>
      <c r="P10" s="7"/>
      <c r="Q10" s="5"/>
      <c r="R10" s="5"/>
      <c r="S10" s="5"/>
      <c r="T10" s="5"/>
      <c r="U10" s="5"/>
      <c r="V10" s="5"/>
    </row>
    <row r="11" spans="1:22" s="2" customFormat="1" ht="38.25" customHeight="1" x14ac:dyDescent="0.25">
      <c r="A11" s="5"/>
      <c r="B11" s="5"/>
      <c r="C11" s="5"/>
      <c r="D11" s="5"/>
      <c r="E11" s="5"/>
      <c r="F11" s="5"/>
      <c r="M11" s="12"/>
      <c r="N11" s="5"/>
      <c r="O11" s="7"/>
      <c r="P11" s="7"/>
      <c r="Q11" s="5"/>
      <c r="R11" s="5"/>
      <c r="S11" s="5"/>
      <c r="T11" s="5"/>
      <c r="U11" s="5"/>
      <c r="V11" s="5"/>
    </row>
    <row r="12" spans="1:22" s="2" customFormat="1" ht="17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1"/>
      <c r="O12" s="7"/>
      <c r="P12" s="7"/>
      <c r="Q12" s="5"/>
      <c r="R12" s="5"/>
      <c r="S12" s="5"/>
      <c r="T12" s="5"/>
      <c r="U12" s="5"/>
      <c r="V12" s="5"/>
    </row>
    <row r="13" spans="1:22" s="2" customFormat="1" ht="17.25" customHeight="1" x14ac:dyDescent="0.25">
      <c r="A13" s="5"/>
      <c r="B13" s="5"/>
      <c r="C13" s="5"/>
      <c r="D13" s="5"/>
      <c r="E13" s="5"/>
      <c r="F13" s="5"/>
      <c r="G13" s="8"/>
      <c r="H13" s="7"/>
      <c r="I13" s="7"/>
      <c r="J13" s="7"/>
      <c r="K13" s="7"/>
      <c r="L13" s="7"/>
      <c r="M13" s="7"/>
      <c r="N13" s="74"/>
      <c r="O13" s="7"/>
      <c r="P13" s="7"/>
      <c r="Q13" s="5"/>
      <c r="R13" s="5"/>
      <c r="S13" s="5"/>
      <c r="T13" s="5"/>
      <c r="U13" s="5"/>
      <c r="V13" s="5"/>
    </row>
    <row r="14" spans="1:22" s="2" customFormat="1" ht="17.25" customHeight="1" x14ac:dyDescent="0.25">
      <c r="A14" s="5"/>
      <c r="B14" s="5"/>
      <c r="C14" s="5"/>
      <c r="D14" s="5"/>
      <c r="E14" s="5"/>
      <c r="F14" s="3"/>
      <c r="G14" s="5"/>
      <c r="H14" s="5"/>
      <c r="I14" s="5"/>
      <c r="J14" s="5"/>
      <c r="K14" s="5"/>
      <c r="L14" s="5"/>
      <c r="M14" s="7"/>
      <c r="N14" s="74"/>
      <c r="O14" s="7"/>
      <c r="P14" s="7"/>
      <c r="Q14" s="5"/>
      <c r="R14" s="5"/>
      <c r="S14" s="5"/>
      <c r="T14" s="5"/>
      <c r="U14" s="5"/>
      <c r="V14" s="5"/>
    </row>
    <row r="15" spans="1:22" x14ac:dyDescent="0.25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  <c r="R15" s="3"/>
      <c r="S15" s="3"/>
      <c r="T15" s="3"/>
      <c r="U15" s="3"/>
      <c r="V15" s="3"/>
    </row>
    <row r="16" spans="1:22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  <c r="R16" s="3"/>
      <c r="S16" s="3"/>
      <c r="T16" s="3"/>
      <c r="U16" s="3"/>
      <c r="V16" s="3"/>
    </row>
    <row r="17" spans="1:22" x14ac:dyDescent="0.25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3"/>
      <c r="S17" s="3"/>
      <c r="T17" s="3"/>
      <c r="U17" s="3"/>
      <c r="V17" s="3"/>
    </row>
    <row r="18" spans="1:22" x14ac:dyDescent="0.25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3"/>
      <c r="S18" s="3"/>
      <c r="T18" s="3"/>
      <c r="U18" s="3"/>
      <c r="V18" s="3"/>
    </row>
    <row r="19" spans="1:22" x14ac:dyDescent="0.25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3"/>
      <c r="R19" s="3"/>
      <c r="S19" s="3"/>
      <c r="T19" s="3"/>
      <c r="U19" s="3"/>
      <c r="V19" s="3"/>
    </row>
    <row r="20" spans="1:22" x14ac:dyDescent="0.2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  <c r="S20" s="3"/>
      <c r="T20" s="3"/>
      <c r="U20" s="3"/>
      <c r="V20" s="3"/>
    </row>
    <row r="21" spans="1:22" x14ac:dyDescent="0.25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  <c r="S21" s="3"/>
      <c r="T21" s="3"/>
      <c r="U21" s="3"/>
      <c r="V21" s="3"/>
    </row>
    <row r="22" spans="1:22" x14ac:dyDescent="0.25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  <c r="S22" s="3"/>
      <c r="T22" s="3"/>
      <c r="U22" s="3"/>
      <c r="V22" s="3"/>
    </row>
    <row r="23" spans="1:22" x14ac:dyDescent="0.25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  <c r="R23" s="3"/>
      <c r="S23" s="3"/>
      <c r="T23" s="3"/>
      <c r="U23" s="3"/>
      <c r="V23" s="3"/>
    </row>
    <row r="24" spans="1:22" x14ac:dyDescent="0.25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  <c r="R24" s="3"/>
      <c r="S24" s="3"/>
      <c r="T24" s="3"/>
      <c r="U24" s="3"/>
      <c r="V24" s="3"/>
    </row>
    <row r="25" spans="1:22" x14ac:dyDescent="0.25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3"/>
    </row>
    <row r="26" spans="1:22" x14ac:dyDescent="0.25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</row>
    <row r="32" spans="1:22" x14ac:dyDescent="0.25">
      <c r="A32" s="3"/>
      <c r="B32" s="3"/>
      <c r="C32" s="3"/>
      <c r="D32" s="3"/>
      <c r="E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</row>
    <row r="33" spans="1:22" x14ac:dyDescent="0.25">
      <c r="A33" s="3"/>
      <c r="B33" s="3"/>
      <c r="C33" s="3"/>
      <c r="D33" s="3"/>
      <c r="E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</row>
    <row r="34" spans="1:22" x14ac:dyDescent="0.25">
      <c r="A34" s="3"/>
      <c r="B34" s="3"/>
      <c r="C34" s="3"/>
      <c r="D34" s="3"/>
      <c r="E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3"/>
      <c r="R34" s="3"/>
      <c r="S34" s="3"/>
      <c r="T34" s="3"/>
      <c r="U34" s="3"/>
      <c r="V34" s="3"/>
    </row>
    <row r="35" spans="1:22" x14ac:dyDescent="0.25">
      <c r="A35" s="3"/>
      <c r="B35" s="3"/>
      <c r="C35" s="3"/>
      <c r="D35" s="3"/>
      <c r="E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3"/>
      <c r="S35" s="3"/>
      <c r="T35" s="3"/>
      <c r="U35" s="3"/>
      <c r="V35" s="3"/>
    </row>
    <row r="36" spans="1:22" x14ac:dyDescent="0.25">
      <c r="A36" s="3"/>
      <c r="B36" s="3"/>
      <c r="C36" s="3"/>
      <c r="D36" s="3"/>
      <c r="E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3"/>
      <c r="R36" s="3"/>
      <c r="S36" s="3"/>
      <c r="T36" s="3"/>
      <c r="U36" s="3"/>
      <c r="V36" s="3"/>
    </row>
    <row r="37" spans="1:22" x14ac:dyDescent="0.25">
      <c r="A37" s="3"/>
      <c r="B37" s="3"/>
      <c r="C37" s="3"/>
      <c r="D37" s="3"/>
      <c r="E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</row>
    <row r="38" spans="1:22" x14ac:dyDescent="0.25">
      <c r="B38" s="3"/>
      <c r="C38" s="3"/>
      <c r="D38" s="3"/>
      <c r="E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3"/>
      <c r="R38" s="3"/>
      <c r="S38" s="3"/>
      <c r="T38" s="3"/>
      <c r="U38" s="3"/>
      <c r="V38" s="3"/>
    </row>
    <row r="39" spans="1:22" x14ac:dyDescent="0.25">
      <c r="B39" s="3"/>
      <c r="C39" s="3"/>
      <c r="D39" s="3"/>
      <c r="E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3"/>
      <c r="R39" s="3"/>
      <c r="S39" s="3"/>
      <c r="T39" s="3"/>
      <c r="U39" s="3"/>
      <c r="V39" s="3"/>
    </row>
    <row r="40" spans="1:22" x14ac:dyDescent="0.25">
      <c r="B40" s="3"/>
      <c r="C40" s="3"/>
      <c r="D40" s="3"/>
      <c r="E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</row>
  </sheetData>
  <sheetProtection algorithmName="SHA-512" hashValue="KF2vfNUir3tamkuFhJ6bx6NLBniQZDXE5dvkKj1c+9EPfZ4N+IVKi1rrK/7CmlbwlCu6OXXVakT6Yu7v+N32qg==" saltValue="l9EQqrwyR7hAUYXbXaOPSg==" spinCount="100000" sheet="1" objects="1" scenarios="1" selectLockedCells="1"/>
  <protectedRanges>
    <protectedRange sqref="F7 H7 I7 J7" name="Range1"/>
  </protectedRanges>
  <mergeCells count="2">
    <mergeCell ref="G2:N2"/>
    <mergeCell ref="N13:N14"/>
  </mergeCells>
  <dataValidations count="4">
    <dataValidation type="decimal" allowBlank="1" showInputMessage="1" showErrorMessage="1" sqref="H7" xr:uid="{00000000-0002-0000-0100-000001000000}">
      <formula1>0</formula1>
      <formula2>37.5</formula2>
    </dataValidation>
    <dataValidation type="list" allowBlank="1" showInputMessage="1" showErrorMessage="1" sqref="I7" xr:uid="{00000000-0002-0000-0100-000002000000}">
      <formula1>"1, 2, 3, 4, 5, 6, 7, 8, 9, 10"</formula1>
    </dataValidation>
    <dataValidation type="list" allowBlank="1" showInputMessage="1" showErrorMessage="1" sqref="J7" xr:uid="{00000000-0002-0000-0100-000003000000}">
      <formula1>"1, 2, 3, 4, 5, 6, 7, 8, 9, 10, 11"</formula1>
    </dataValidation>
    <dataValidation type="list" allowBlank="1" showInputMessage="1" showErrorMessage="1" sqref="F7" xr:uid="{DFAB141D-A868-466C-BFC4-98B0C527BC5D}">
      <formula1>"0 to 4,5 to 9,10 or more"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 - How To Use</vt:lpstr>
      <vt:lpstr>AFC Whole Year</vt:lpstr>
      <vt:lpstr>AFC Partial Year</vt:lpstr>
    </vt:vector>
  </TitlesOfParts>
  <Company>St Helens &amp; Knowsley NHS Hospitals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 Christopherson</cp:lastModifiedBy>
  <cp:lastPrinted>2024-01-22T09:35:19Z</cp:lastPrinted>
  <dcterms:created xsi:type="dcterms:W3CDTF">2011-11-29T13:34:19Z</dcterms:created>
  <dcterms:modified xsi:type="dcterms:W3CDTF">2024-10-07T12:49:33Z</dcterms:modified>
</cp:coreProperties>
</file>